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127"/>
  <workbookPr autoCompressPictures="0"/>
  <bookViews>
    <workbookView xWindow="0" yWindow="-460" windowWidth="25600" windowHeight="160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7" i="1"/>
  <c r="C18" i="1"/>
  <c r="C20" i="1"/>
  <c r="C23" i="1"/>
  <c r="C22" i="1"/>
  <c r="C25" i="1"/>
  <c r="C28" i="1"/>
  <c r="F33" i="1"/>
  <c r="C19" i="1"/>
  <c r="C31" i="1"/>
  <c r="C29" i="1"/>
  <c r="C32" i="1"/>
  <c r="C33" i="1"/>
</calcChain>
</file>

<file path=xl/sharedStrings.xml><?xml version="1.0" encoding="utf-8"?>
<sst xmlns="http://schemas.openxmlformats.org/spreadsheetml/2006/main" count="52" uniqueCount="32">
  <si>
    <t>litres</t>
  </si>
  <si>
    <t>kg/l</t>
  </si>
  <si>
    <t>:1</t>
  </si>
  <si>
    <t>kg</t>
  </si>
  <si>
    <t>Ethanol mass</t>
  </si>
  <si>
    <t>Petrol mass</t>
  </si>
  <si>
    <t>Calculated Values</t>
  </si>
  <si>
    <t>Enter Values</t>
  </si>
  <si>
    <t>Blend mass</t>
  </si>
  <si>
    <t xml:space="preserve">kg </t>
  </si>
  <si>
    <t xml:space="preserve">in </t>
  </si>
  <si>
    <t>Target ethanol volume %</t>
  </si>
  <si>
    <t>Ethanol/petrol mass blend</t>
  </si>
  <si>
    <t>Volume of mixed fuel</t>
  </si>
  <si>
    <t>Ethanol Density</t>
  </si>
  <si>
    <t>Gasoline Density</t>
  </si>
  <si>
    <t>Ethanol Stoichiomteric AFR</t>
  </si>
  <si>
    <t xml:space="preserve">Petrol Stoichiometric AFR </t>
  </si>
  <si>
    <t>Blend Density</t>
  </si>
  <si>
    <t>Petrol Mass per litre of blend</t>
  </si>
  <si>
    <t>Ethanol Mass per litre of blend</t>
  </si>
  <si>
    <t xml:space="preserve">Ethanol/petrol density ratio </t>
  </si>
  <si>
    <t>Stoichiometric AFR of Blend</t>
  </si>
  <si>
    <t xml:space="preserve"> </t>
  </si>
  <si>
    <t>Litres of Ethanol Needed</t>
  </si>
  <si>
    <t>Litres of Gasoline Needed</t>
  </si>
  <si>
    <t>Initial Injector Scaling Value</t>
  </si>
  <si>
    <t>New Injector Scaling Value</t>
  </si>
  <si>
    <t>Fuel Volume Required (Compared to Gasoline)</t>
  </si>
  <si>
    <t>Ethanol Fuel Blend Worksheet</t>
  </si>
  <si>
    <t>cc/min</t>
  </si>
  <si>
    <t>Fuel Volume Required for Target Ethanol Blend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</si>
</sst>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71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b/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5">
    <xf numFmtId="0" fontId="0" fillId="0" borderId="0" xfId="0"/>
    <xf numFmtId="10" fontId="0" fillId="0" borderId="0" xfId="0" applyNumberFormat="1"/>
    <xf numFmtId="0" fontId="1" fillId="0" borderId="0" xfId="0" applyFont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2" fontId="5" fillId="0" borderId="0" xfId="0" applyNumberFormat="1" applyFont="1"/>
    <xf numFmtId="0" fontId="5" fillId="0" borderId="0" xfId="0" applyFont="1"/>
    <xf numFmtId="0" fontId="5" fillId="2" borderId="0" xfId="0" applyFont="1" applyFill="1"/>
    <xf numFmtId="171" fontId="0" fillId="0" borderId="0" xfId="0" applyNumberFormat="1"/>
    <xf numFmtId="1" fontId="5" fillId="0" borderId="0" xfId="0" applyNumberFormat="1" applyFont="1"/>
    <xf numFmtId="9" fontId="5" fillId="0" borderId="0" xfId="1" applyFont="1"/>
    <xf numFmtId="0" fontId="0" fillId="0" borderId="0" xfId="0" applyAlignment="1">
      <alignment horizontal="left"/>
    </xf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0"/>
  <sheetViews>
    <sheetView tabSelected="1" workbookViewId="0">
      <selection activeCell="B34" sqref="B34"/>
    </sheetView>
  </sheetViews>
  <sheetFormatPr baseColWidth="10" defaultColWidth="8.83203125" defaultRowHeight="14" x14ac:dyDescent="0"/>
  <cols>
    <col min="2" max="2" width="52.83203125" customWidth="1"/>
    <col min="3" max="3" width="10.1640625" bestFit="1" customWidth="1"/>
    <col min="4" max="4" width="9" customWidth="1"/>
    <col min="5" max="5" width="4" customWidth="1"/>
    <col min="6" max="6" width="4.5" customWidth="1"/>
    <col min="8" max="8" width="12.33203125" customWidth="1"/>
    <col min="9" max="9" width="15.5" customWidth="1"/>
    <col min="10" max="10" width="20" customWidth="1"/>
    <col min="12" max="12" width="13.1640625" customWidth="1"/>
    <col min="13" max="13" width="15.5" customWidth="1"/>
    <col min="17" max="17" width="11.6640625" customWidth="1"/>
    <col min="18" max="18" width="16.5" customWidth="1"/>
  </cols>
  <sheetData>
    <row r="1" spans="2:14" s="14" customFormat="1" ht="23">
      <c r="B1" s="14" t="s">
        <v>29</v>
      </c>
    </row>
    <row r="3" spans="2:14" ht="18">
      <c r="B3" s="9" t="s">
        <v>7</v>
      </c>
    </row>
    <row r="4" spans="2:14">
      <c r="B4" s="2" t="s">
        <v>11</v>
      </c>
      <c r="C4" s="10">
        <v>0.85</v>
      </c>
    </row>
    <row r="5" spans="2:14">
      <c r="B5" s="2" t="s">
        <v>13</v>
      </c>
      <c r="C5" s="4">
        <v>20</v>
      </c>
      <c r="D5" t="s">
        <v>0</v>
      </c>
    </row>
    <row r="7" spans="2:14">
      <c r="B7" s="2" t="s">
        <v>14</v>
      </c>
      <c r="C7">
        <v>0.78700000000000003</v>
      </c>
      <c r="D7" t="s">
        <v>1</v>
      </c>
    </row>
    <row r="8" spans="2:14">
      <c r="B8" s="2" t="s">
        <v>15</v>
      </c>
      <c r="C8">
        <v>0.73899999999999999</v>
      </c>
      <c r="D8" t="s">
        <v>1</v>
      </c>
    </row>
    <row r="9" spans="2:14">
      <c r="N9" s="1"/>
    </row>
    <row r="10" spans="2:14">
      <c r="B10" s="2" t="s">
        <v>16</v>
      </c>
      <c r="C10" s="4">
        <v>9</v>
      </c>
      <c r="D10" t="s">
        <v>2</v>
      </c>
    </row>
    <row r="11" spans="2:14">
      <c r="B11" s="2" t="s">
        <v>17</v>
      </c>
      <c r="C11">
        <v>14.7</v>
      </c>
      <c r="D11" t="s">
        <v>2</v>
      </c>
    </row>
    <row r="12" spans="2:14">
      <c r="B12" s="2"/>
    </row>
    <row r="13" spans="2:14">
      <c r="B13" s="2" t="s">
        <v>26</v>
      </c>
      <c r="C13">
        <v>500</v>
      </c>
      <c r="D13" t="s">
        <v>30</v>
      </c>
    </row>
    <row r="15" spans="2:14" ht="18">
      <c r="B15" s="9" t="s">
        <v>6</v>
      </c>
    </row>
    <row r="16" spans="2:14">
      <c r="B16" s="3" t="s">
        <v>20</v>
      </c>
      <c r="C16" s="5">
        <f>C4*C7</f>
        <v>0.66895000000000004</v>
      </c>
      <c r="D16" t="s">
        <v>3</v>
      </c>
    </row>
    <row r="17" spans="2:4">
      <c r="B17" s="3" t="s">
        <v>19</v>
      </c>
      <c r="C17" s="5">
        <f>(1-C4)*C8</f>
        <v>0.11085000000000002</v>
      </c>
      <c r="D17" t="s">
        <v>3</v>
      </c>
    </row>
    <row r="18" spans="2:4">
      <c r="B18" s="3" t="s">
        <v>18</v>
      </c>
      <c r="C18">
        <f>SUM(C16:C17)</f>
        <v>0.77980000000000005</v>
      </c>
      <c r="D18" t="s">
        <v>1</v>
      </c>
    </row>
    <row r="19" spans="2:4">
      <c r="B19" s="3" t="s">
        <v>21</v>
      </c>
      <c r="C19" s="5">
        <f>$C$7/$C$8</f>
        <v>1.0649526387009474</v>
      </c>
    </row>
    <row r="20" spans="2:4">
      <c r="B20" s="3" t="s">
        <v>12</v>
      </c>
      <c r="C20" s="1">
        <f>C16/C18</f>
        <v>0.85784816619646065</v>
      </c>
    </row>
    <row r="21" spans="2:4">
      <c r="B21" s="3"/>
      <c r="C21" s="1"/>
    </row>
    <row r="22" spans="2:4" ht="18">
      <c r="B22" s="8" t="s">
        <v>28</v>
      </c>
      <c r="C22" s="12">
        <f>(14.7/C23)*(C8/C18)</f>
        <v>1.4200308625635534</v>
      </c>
    </row>
    <row r="23" spans="2:4" ht="18">
      <c r="B23" s="8" t="s">
        <v>22</v>
      </c>
      <c r="C23" s="7">
        <f>(C10*C20)+(C11*(1-C20))</f>
        <v>9.8102654526801736</v>
      </c>
      <c r="D23" s="8" t="s">
        <v>2</v>
      </c>
    </row>
    <row r="24" spans="2:4" ht="18">
      <c r="B24" s="8"/>
      <c r="C24" s="7"/>
      <c r="D24" s="8"/>
    </row>
    <row r="25" spans="2:4" ht="18">
      <c r="B25" s="8" t="s">
        <v>27</v>
      </c>
      <c r="C25" s="11">
        <f>C13/C22</f>
        <v>352.1050233354506</v>
      </c>
      <c r="D25" s="8" t="s">
        <v>30</v>
      </c>
    </row>
    <row r="27" spans="2:4" ht="18">
      <c r="B27" s="9" t="s">
        <v>31</v>
      </c>
    </row>
    <row r="28" spans="2:4">
      <c r="B28" s="6" t="s">
        <v>24</v>
      </c>
      <c r="C28" s="2">
        <f>C5*C4</f>
        <v>17</v>
      </c>
      <c r="D28" s="2" t="s">
        <v>0</v>
      </c>
    </row>
    <row r="29" spans="2:4">
      <c r="B29" s="6" t="s">
        <v>25</v>
      </c>
      <c r="C29" s="2">
        <f>C5-C28</f>
        <v>3</v>
      </c>
      <c r="D29" s="2" t="s">
        <v>0</v>
      </c>
    </row>
    <row r="30" spans="2:4">
      <c r="B30" s="3"/>
    </row>
    <row r="31" spans="2:4">
      <c r="B31" s="3" t="s">
        <v>4</v>
      </c>
      <c r="C31" s="4">
        <f>C28*C7</f>
        <v>13.379000000000001</v>
      </c>
      <c r="D31" t="s">
        <v>3</v>
      </c>
    </row>
    <row r="32" spans="2:4">
      <c r="B32" s="3" t="s">
        <v>5</v>
      </c>
      <c r="C32" s="4">
        <f>C29*C8</f>
        <v>2.2170000000000001</v>
      </c>
      <c r="D32" t="s">
        <v>3</v>
      </c>
    </row>
    <row r="33" spans="2:7">
      <c r="B33" s="3" t="s">
        <v>8</v>
      </c>
      <c r="C33" s="4">
        <f>SUM(C31:C32)</f>
        <v>15.596000000000002</v>
      </c>
      <c r="D33" t="s">
        <v>9</v>
      </c>
      <c r="E33" t="s">
        <v>10</v>
      </c>
      <c r="F33" s="13">
        <f>C5</f>
        <v>20</v>
      </c>
      <c r="G33" t="s">
        <v>0</v>
      </c>
    </row>
    <row r="36" spans="2:7">
      <c r="B36" s="2" t="s">
        <v>23</v>
      </c>
    </row>
    <row r="37" spans="2:7">
      <c r="B37" s="3" t="s">
        <v>23</v>
      </c>
      <c r="C37" t="s">
        <v>23</v>
      </c>
      <c r="D37" t="s">
        <v>23</v>
      </c>
    </row>
    <row r="38" spans="2:7">
      <c r="B38" s="3" t="s">
        <v>23</v>
      </c>
      <c r="C38" t="s">
        <v>23</v>
      </c>
      <c r="D38" t="s">
        <v>23</v>
      </c>
    </row>
    <row r="39" spans="2:7">
      <c r="B39" s="3" t="s">
        <v>23</v>
      </c>
      <c r="C39" t="s">
        <v>23</v>
      </c>
      <c r="D39" t="s">
        <v>23</v>
      </c>
    </row>
    <row r="40" spans="2:7">
      <c r="B40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Simon</dc:creator>
  <cp:keywords/>
  <dc:description/>
  <cp:lastModifiedBy>Andre Simon</cp:lastModifiedBy>
  <dcterms:created xsi:type="dcterms:W3CDTF">2017-07-12T02:47:46Z</dcterms:created>
  <dcterms:modified xsi:type="dcterms:W3CDTF">2017-09-06T01:03:58Z</dcterms:modified>
  <cp:category/>
</cp:coreProperties>
</file>